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akaluga\Desktop\Transports\"/>
    </mc:Choice>
  </mc:AlternateContent>
  <xr:revisionPtr revIDLastSave="0" documentId="13_ncr:1_{D14CD721-4BA6-4E21-A005-F02F9A9273B2}" xr6:coauthVersionLast="47" xr6:coauthVersionMax="47" xr10:uidLastSave="{00000000-0000-0000-0000-000000000000}"/>
  <bookViews>
    <workbookView xWindow="-120" yWindow="-120" windowWidth="29040" windowHeight="17640" xr2:uid="{02EBB2AF-E2A6-47D3-8B6D-183489770CC6}"/>
  </bookViews>
  <sheets>
    <sheet name="new_prices_tender 2024"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1" i="1" l="1"/>
  <c r="G13" i="1" l="1"/>
  <c r="AK13" i="1"/>
  <c r="AH13" i="1"/>
  <c r="AE13" i="1"/>
  <c r="AB13" i="1"/>
  <c r="Y13" i="1"/>
  <c r="J11" i="1"/>
  <c r="P11" i="1"/>
  <c r="AK11" i="1"/>
  <c r="AH11" i="1"/>
  <c r="AE11" i="1"/>
  <c r="AB11" i="1"/>
  <c r="Y11" i="1"/>
  <c r="V11" i="1"/>
  <c r="S11" i="1"/>
  <c r="AK14" i="1" l="1"/>
  <c r="AH14" i="1"/>
  <c r="Y14" i="1"/>
  <c r="AB14" i="1"/>
  <c r="AE14" i="1"/>
  <c r="G11" i="1"/>
  <c r="G14" i="1" s="1"/>
  <c r="M11" i="1"/>
  <c r="D13" i="1"/>
  <c r="J13" i="1"/>
  <c r="J14" i="1" s="1"/>
  <c r="M13" i="1"/>
  <c r="P13" i="1"/>
  <c r="P14" i="1" s="1"/>
  <c r="S13" i="1"/>
  <c r="S14" i="1" s="1"/>
  <c r="V13" i="1"/>
  <c r="V14" i="1" s="1"/>
  <c r="C11" i="1" l="1"/>
  <c r="D14" i="1"/>
  <c r="C13" i="1"/>
  <c r="M14" i="1"/>
  <c r="C14" i="1" l="1"/>
</calcChain>
</file>

<file path=xl/sharedStrings.xml><?xml version="1.0" encoding="utf-8"?>
<sst xmlns="http://schemas.openxmlformats.org/spreadsheetml/2006/main" count="107" uniqueCount="71">
  <si>
    <t>`</t>
  </si>
  <si>
    <t>Pakalpojumu nodrošināšanai nepieciešamie transportlīdzekļi</t>
  </si>
  <si>
    <t>Piegādes vietas:</t>
  </si>
  <si>
    <t>Rīga</t>
  </si>
  <si>
    <t>Pierīgas reģions</t>
  </si>
  <si>
    <t>Vidzeme</t>
  </si>
  <si>
    <t>Kurzeme</t>
  </si>
  <si>
    <t>Latgale</t>
  </si>
  <si>
    <t>Pieriga1</t>
  </si>
  <si>
    <t>Pieriga2</t>
  </si>
  <si>
    <t>Pieriga3</t>
  </si>
  <si>
    <t>V1</t>
  </si>
  <si>
    <t>V2</t>
  </si>
  <si>
    <t>V3</t>
  </si>
  <si>
    <t>K1</t>
  </si>
  <si>
    <t>K2</t>
  </si>
  <si>
    <t>K3</t>
  </si>
  <si>
    <t>L1</t>
  </si>
  <si>
    <t>L2</t>
  </si>
  <si>
    <t>apjoms</t>
  </si>
  <si>
    <t>km</t>
  </si>
  <si>
    <t>cena</t>
  </si>
  <si>
    <t>treileris</t>
  </si>
  <si>
    <t>Vilcējs ar slēgtā tipa puspiekabi.  Puspiekabes min. garums 13.6m, kravnesība līdz 24t.</t>
  </si>
  <si>
    <r>
      <t>cena par 1 km EUR bez PVN</t>
    </r>
    <r>
      <rPr>
        <sz val="10"/>
        <color rgb="FFFF0000"/>
        <rFont val="Times New Roman"/>
        <family val="1"/>
        <charset val="186"/>
      </rPr>
      <t>*</t>
    </r>
  </si>
  <si>
    <t>7m auto</t>
  </si>
  <si>
    <t>Vilcējs ar slēgtā tipa puspiekabi. Puspiekabes min. garums 7m, kravnesība līdz 10t.</t>
  </si>
  <si>
    <t>stop</t>
  </si>
  <si>
    <r>
      <t>Izkraušanās (1 punkta) papildus izmaksas</t>
    </r>
    <r>
      <rPr>
        <sz val="10"/>
        <color rgb="FFFF0000"/>
        <rFont val="Times New Roman"/>
        <family val="1"/>
        <charset val="186"/>
      </rPr>
      <t xml:space="preserve"> **</t>
    </r>
  </si>
  <si>
    <t>EUR bez PVN</t>
  </si>
  <si>
    <t>Summa par 7m &amp; 13.6m:</t>
  </si>
  <si>
    <t>atgriešana</t>
  </si>
  <si>
    <t>Kravas atgriešana no piegādes vietas (iepriekš atrunājot apjomu)***</t>
  </si>
  <si>
    <t>cena par 1 km EUR bez PVN</t>
  </si>
  <si>
    <t>Summa par busu &amp; atgriešanām:</t>
  </si>
  <si>
    <t>Summa kopā:</t>
  </si>
  <si>
    <t>Bauska, Daugmale, Ķekava,</t>
  </si>
  <si>
    <t>Dobele, Jelgava, Mārupe, Piņķi,</t>
  </si>
  <si>
    <t>Acone, Ādaži, Ogre, Salaspils, Stopiņu nov, Zaķumuiža,</t>
  </si>
  <si>
    <t>Alūksne, Gulbene,</t>
  </si>
  <si>
    <t>Cēsis, Valmiera,</t>
  </si>
  <si>
    <t>Aizkraukle, Ērgļi, Jēkabpils, Koknese, Madona, Viesīte,</t>
  </si>
  <si>
    <t>Grobiņa, Kuldīga, Liepāja, Saldus, Skrunda,</t>
  </si>
  <si>
    <t>Kandava, Pūre, Talsi, Tukums,</t>
  </si>
  <si>
    <t>Ventspils</t>
  </si>
  <si>
    <t>Ludza, Rēzekne,</t>
  </si>
  <si>
    <t>Daugavpils</t>
  </si>
  <si>
    <t>Skaidrojumi:</t>
  </si>
  <si>
    <r>
      <rPr>
        <b/>
        <sz val="10"/>
        <color theme="1"/>
        <rFont val="Times New Roman"/>
        <family val="1"/>
        <charset val="186"/>
      </rPr>
      <t xml:space="preserve">Vilcējs ar slēgtā tipa puspiekabi </t>
    </r>
    <r>
      <rPr>
        <i/>
        <sz val="10"/>
        <color theme="1"/>
        <rFont val="Times New Roman"/>
        <family val="1"/>
        <charset val="186"/>
      </rPr>
      <t>(minimālās prasības): sāni un augša atverama, apjoms 82 m</t>
    </r>
    <r>
      <rPr>
        <i/>
        <vertAlign val="superscript"/>
        <sz val="10"/>
        <color theme="1"/>
        <rFont val="Times New Roman"/>
        <family val="1"/>
        <charset val="186"/>
      </rPr>
      <t xml:space="preserve">3 </t>
    </r>
    <r>
      <rPr>
        <i/>
        <sz val="10"/>
        <color theme="1"/>
        <rFont val="Times New Roman"/>
        <family val="1"/>
        <charset val="186"/>
      </rPr>
      <t>- 90 m</t>
    </r>
    <r>
      <rPr>
        <i/>
        <vertAlign val="superscript"/>
        <sz val="10"/>
        <color theme="1"/>
        <rFont val="Times New Roman"/>
        <family val="1"/>
        <charset val="186"/>
      </rPr>
      <t>3</t>
    </r>
    <r>
      <rPr>
        <i/>
        <sz val="10"/>
        <color theme="1"/>
        <rFont val="Times New Roman"/>
        <family val="1"/>
        <charset val="186"/>
      </rPr>
      <t>, izmēri: garums 13,60 m, platums 2,45 m, augstums 2,45 - 3,00 m, kravnesība 20-24 t (paletizētu un gabarītkravu pārvadāšanai).</t>
    </r>
  </si>
  <si>
    <r>
      <rPr>
        <b/>
        <sz val="10"/>
        <color theme="1"/>
        <rFont val="Times New Roman"/>
        <family val="1"/>
        <charset val="186"/>
      </rPr>
      <t>Slēgtā tipa furgons uz kravas automašīnas bāzes ar piekabi</t>
    </r>
    <r>
      <rPr>
        <sz val="10"/>
        <color theme="1"/>
        <rFont val="Times New Roman"/>
        <family val="1"/>
        <charset val="186"/>
      </rPr>
      <t xml:space="preserve"> (minimālās prasības): </t>
    </r>
    <r>
      <rPr>
        <i/>
        <sz val="10"/>
        <color theme="1"/>
        <rFont val="Times New Roman"/>
        <family val="1"/>
        <charset val="186"/>
      </rPr>
      <t>sāni un augša atverama, apjoms 100 m</t>
    </r>
    <r>
      <rPr>
        <i/>
        <vertAlign val="superscript"/>
        <sz val="10"/>
        <color theme="1"/>
        <rFont val="Times New Roman"/>
        <family val="1"/>
        <charset val="186"/>
      </rPr>
      <t>3</t>
    </r>
    <r>
      <rPr>
        <i/>
        <sz val="10"/>
        <color theme="1"/>
        <rFont val="Times New Roman"/>
        <family val="1"/>
        <charset val="186"/>
      </rPr>
      <t xml:space="preserve"> - 120 m</t>
    </r>
    <r>
      <rPr>
        <i/>
        <vertAlign val="superscript"/>
        <sz val="10"/>
        <color theme="1"/>
        <rFont val="Times New Roman"/>
        <family val="1"/>
        <charset val="186"/>
      </rPr>
      <t>3</t>
    </r>
    <r>
      <rPr>
        <i/>
        <sz val="10"/>
        <color theme="1"/>
        <rFont val="Times New Roman"/>
        <family val="1"/>
        <charset val="186"/>
      </rPr>
      <t>, furgona izmeri: garums 7,50 - 8,00 m, platums 2,45 m, augstums 2,45 - 3,00 m, piekabes izmēri: garums 7,50 - 8,00 m, platums 2,45 m, augstums 2,45 - 3,00 m, kravnesība 20-24 t (paletizētu un gabarītkravu pārvadāšanai vai</t>
    </r>
  </si>
  <si>
    <r>
      <rPr>
        <b/>
        <sz val="10"/>
        <color theme="1"/>
        <rFont val="Times New Roman"/>
        <family val="1"/>
        <charset val="186"/>
      </rPr>
      <t>Slēgtā tipa furgons uz kravas automašīnas bāzes</t>
    </r>
    <r>
      <rPr>
        <sz val="10"/>
        <color theme="1"/>
        <rFont val="Times New Roman"/>
        <family val="1"/>
        <charset val="186"/>
      </rPr>
      <t xml:space="preserve"> (minimālās prasības): </t>
    </r>
    <r>
      <rPr>
        <i/>
        <sz val="10"/>
        <color theme="1"/>
        <rFont val="Times New Roman"/>
        <family val="1"/>
        <charset val="186"/>
      </rPr>
      <t>sāni un augša atverama, apjoms 50 m</t>
    </r>
    <r>
      <rPr>
        <i/>
        <vertAlign val="superscript"/>
        <sz val="10"/>
        <color theme="1"/>
        <rFont val="Times New Roman"/>
        <family val="1"/>
        <charset val="186"/>
      </rPr>
      <t xml:space="preserve">3 </t>
    </r>
    <r>
      <rPr>
        <i/>
        <sz val="10"/>
        <color theme="1"/>
        <rFont val="Times New Roman"/>
        <family val="1"/>
        <charset val="186"/>
      </rPr>
      <t>- 60 m</t>
    </r>
    <r>
      <rPr>
        <i/>
        <vertAlign val="superscript"/>
        <sz val="10"/>
        <color theme="1"/>
        <rFont val="Times New Roman"/>
        <family val="1"/>
        <charset val="186"/>
      </rPr>
      <t>3</t>
    </r>
    <r>
      <rPr>
        <i/>
        <sz val="10"/>
        <color theme="1"/>
        <rFont val="Times New Roman"/>
        <family val="1"/>
        <charset val="186"/>
      </rPr>
      <t>, furgona izmeri: augstums 2,45 - 3,00 m, garums  7 - 8 m, platums 2,45 - 2,50 m, kravnesība: 5-10  t (paletizētu un gabarītkravu pārvadāšanai).</t>
    </r>
  </si>
  <si>
    <t>Pretendentam jānorāda piedāvātā cena EUR bez PVN tikai dzeltenajos laukos, parējos aprēķinus formula veiks automātiski.</t>
  </si>
  <si>
    <t>Finanšu piedāvājuma formulas aprēķina principi:</t>
  </si>
  <si>
    <t>1) dzeltenajos laukos kolonnā "cena" jānorāda par vienu vienību, pamatojoties uz kolonnā "C" noteikto, t.i., cena par 1 km EUR bez PVN vai EUR bez PVN par 1 apstāšanās punktu;</t>
  </si>
  <si>
    <t>2) ailītēs sākot no "D13" līdz "AS13" (D13-F13, G13-I13, …) tiek norādītas kopējās summas par reģioniem;</t>
  </si>
  <si>
    <t>3) ailītē "C13" tiek summētas ailītes no "D13" līdz "AM13" (D13-F13, G13-I13, ...)- kopējā summa par reģioniem.</t>
  </si>
  <si>
    <t>* - Par turp veiktiem km, neatkarīgi no transportlīdzekļa aizpildījuma.</t>
  </si>
  <si>
    <t>** - Būs reisi ar 1 izkraušanās punktu un būs reiss ar vairākiem izraušanās punktiem. Ja plānots maršruts no vienas adreses uz citu, tad papildu apstāšanās vietas papildus izmaksas netiek piemērotas!</t>
  </si>
  <si>
    <t>*** - Ja ir piegāde turp un atpakaļceļā ir nepieciešams nogādāt kravu Stigu ielā 8, Rīgā. Kravas atgriešanas no piegādes vietas ir neregulāras un grūti prognozējamas.</t>
  </si>
  <si>
    <t>1) apjoms - norādīts provizoriskais mēnesī veicamo reisu skaits no Stigu ielas 8, Rīga līdz materiālu piegādes vietai. Norādītajam ciparam ailītē "apjoms" ir informatīvs raksturs un nozīmē pakalpojuma izpildē iesaistītā transporta vienību skaitu vidēji mēnesī, ņemot vērā faktiskos datus par 2020.g. decembris - 2021.gada februāris. Piemēram, vilcējs ar slēgtā tipa puspiekabi, puspiekabes min. garums 13.6m, kravnesība līdz 24t. Rīgā vidēji mēnesī kopsummā nobrauca 100 km, kuru ietvaros tika izmantotas 6 transporta vienības;</t>
  </si>
  <si>
    <t>2) km - norādīts provizoriskais mēnesī nobraukto km skaits, veicot norādītos reisus no Stigu ielas 8, Rīgā līdz materiālu piegādes vietai.</t>
  </si>
  <si>
    <t>Pakalpojuma cena nevar palielināties, ja reālais Pakalpojuma apjoms ir atšķirīgs nekā plānotais Pakalpojuma apjoms.</t>
  </si>
  <si>
    <t>Piedāvātajai cenai par 1 (vienu) vienību ir jābūt nemainīgai visā līguma (vispārīgās vienošanās) darbības laikā.</t>
  </si>
  <si>
    <r>
      <rPr>
        <b/>
        <sz val="10"/>
        <rFont val="Times New Roman"/>
        <family val="1"/>
        <charset val="186"/>
      </rPr>
      <t>DEF13 aprēķina princips</t>
    </r>
    <r>
      <rPr>
        <sz val="10"/>
        <rFont val="Times New Roman"/>
        <family val="1"/>
        <charset val="186"/>
      </rPr>
      <t>=100km (E9) x piedāvātā cena par 1 km EUR bez PVN (F9)</t>
    </r>
    <r>
      <rPr>
        <b/>
        <sz val="10"/>
        <rFont val="Times New Roman"/>
        <family val="1"/>
        <charset val="186"/>
      </rPr>
      <t xml:space="preserve"> +</t>
    </r>
    <r>
      <rPr>
        <sz val="10"/>
        <rFont val="Times New Roman"/>
        <family val="1"/>
        <charset val="186"/>
      </rPr>
      <t xml:space="preserve"> 70km (E10) x piedāvātā cena par 1 km EUR bez PVN (F10) + 15km (E11) x piedāvātā cena par 1 km EUR bez PVN (F11)</t>
    </r>
    <r>
      <rPr>
        <b/>
        <sz val="10"/>
        <rFont val="Times New Roman"/>
        <family val="1"/>
        <charset val="186"/>
      </rPr>
      <t>+</t>
    </r>
    <r>
      <rPr>
        <sz val="10"/>
        <rFont val="Times New Roman"/>
        <family val="1"/>
        <charset val="186"/>
      </rPr>
      <t xml:space="preserve"> 5 apstāšanās punkti (D12) x piedāvātā cena EUR bez PVN par 1 apstāšanās punktu (F12). Šāds princips piemērojams katram reģionam.</t>
    </r>
  </si>
  <si>
    <t xml:space="preserve">Vidējais piegādes km daudzums 11170km </t>
  </si>
  <si>
    <t>Vidējais auto skaits mēnesī 88</t>
  </si>
  <si>
    <t>Vidējās papildus apstāšano skaits mēnesī 92</t>
  </si>
  <si>
    <t>Vidējais atgriešanu km daudzums 4680km</t>
  </si>
  <si>
    <t>Vidējais atgriešanu auto skaits mēnesī 32</t>
  </si>
  <si>
    <t xml:space="preserve">Papildus  info: </t>
  </si>
  <si>
    <t>!! •	1 km cena tiek fiksēta uz vienu mēnesi, katru mēnesi tā tiek pārrēķinātā attiecīgi pret degvielas izmaksām ( detalizēts aprēķins pievienots failā ar nosaukumu Cenas pārrēķināšanas kārtība)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</si>
</sst>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14" x14ac:knownFonts="1">
    <font>
      <sz val="8"/>
      <color theme="1"/>
      <name val="Arial"/>
      <family val="2"/>
      <charset val="186"/>
    </font>
    <font>
      <sz val="8"/>
      <color theme="1"/>
      <name val="Arial"/>
      <family val="2"/>
      <charset val="186"/>
    </font>
    <font>
      <sz val="10"/>
      <color theme="1"/>
      <name val="Times New Roman"/>
      <family val="1"/>
      <charset val="186"/>
    </font>
    <font>
      <b/>
      <sz val="10"/>
      <color theme="1"/>
      <name val="Times New Roman"/>
      <family val="1"/>
      <charset val="186"/>
    </font>
    <font>
      <b/>
      <sz val="10"/>
      <color rgb="FF000000"/>
      <name val="Times New Roman"/>
      <family val="1"/>
      <charset val="186"/>
    </font>
    <font>
      <sz val="10"/>
      <color rgb="FF000000"/>
      <name val="Times New Roman"/>
      <family val="1"/>
      <charset val="186"/>
    </font>
    <font>
      <sz val="10"/>
      <color rgb="FFFF0000"/>
      <name val="Times New Roman"/>
      <family val="1"/>
      <charset val="186"/>
    </font>
    <font>
      <b/>
      <u/>
      <sz val="10"/>
      <color theme="1"/>
      <name val="Times New Roman"/>
      <family val="1"/>
      <charset val="186"/>
    </font>
    <font>
      <i/>
      <sz val="10"/>
      <color theme="1"/>
      <name val="Times New Roman"/>
      <family val="1"/>
      <charset val="186"/>
    </font>
    <font>
      <i/>
      <vertAlign val="superscript"/>
      <sz val="10"/>
      <color theme="1"/>
      <name val="Times New Roman"/>
      <family val="1"/>
      <charset val="186"/>
    </font>
    <font>
      <sz val="10"/>
      <color rgb="FF0070C0"/>
      <name val="Times New Roman"/>
      <family val="1"/>
      <charset val="186"/>
    </font>
    <font>
      <sz val="10"/>
      <name val="Times New Roman"/>
      <family val="1"/>
      <charset val="186"/>
    </font>
    <font>
      <b/>
      <sz val="10"/>
      <name val="Times New Roman"/>
      <family val="1"/>
      <charset val="186"/>
    </font>
    <font>
      <u/>
      <sz val="10"/>
      <color theme="1"/>
      <name val="Times New Roman"/>
      <family val="1"/>
      <charset val="186"/>
    </font>
  </fonts>
  <fills count="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67">
    <xf numFmtId="0" fontId="0" fillId="0" borderId="0" xfId="0"/>
    <xf numFmtId="0" fontId="2" fillId="0" borderId="0" xfId="0" applyFont="1"/>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2" borderId="4" xfId="0" applyFont="1" applyFill="1" applyBorder="1" applyAlignment="1">
      <alignment vertical="center" wrapText="1"/>
    </xf>
    <xf numFmtId="0" fontId="5" fillId="2" borderId="4" xfId="0" applyFont="1" applyFill="1" applyBorder="1" applyAlignment="1">
      <alignment vertical="center" wrapText="1"/>
    </xf>
    <xf numFmtId="0" fontId="4" fillId="2" borderId="5" xfId="0" applyFont="1" applyFill="1" applyBorder="1" applyAlignment="1">
      <alignment vertical="center" wrapText="1"/>
    </xf>
    <xf numFmtId="0" fontId="5" fillId="2" borderId="6" xfId="0" applyFont="1" applyFill="1" applyBorder="1" applyAlignment="1">
      <alignment vertical="center" wrapText="1"/>
    </xf>
    <xf numFmtId="0" fontId="4" fillId="2" borderId="12" xfId="0" applyFont="1" applyFill="1" applyBorder="1" applyAlignment="1">
      <alignment vertical="center" wrapText="1"/>
    </xf>
    <xf numFmtId="0" fontId="5" fillId="2" borderId="13" xfId="0" applyFont="1" applyFill="1" applyBorder="1" applyAlignment="1">
      <alignment vertical="center" wrapText="1"/>
    </xf>
    <xf numFmtId="0" fontId="4" fillId="2" borderId="19" xfId="0" applyFont="1" applyFill="1" applyBorder="1" applyAlignment="1">
      <alignment vertical="center" wrapText="1"/>
    </xf>
    <xf numFmtId="0" fontId="4" fillId="2" borderId="20" xfId="0" applyFont="1" applyFill="1" applyBorder="1" applyAlignment="1">
      <alignment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2" fillId="0" borderId="0" xfId="0" applyFont="1" applyAlignment="1">
      <alignment vertical="center"/>
    </xf>
    <xf numFmtId="0" fontId="5" fillId="0" borderId="25" xfId="0" applyFont="1" applyBorder="1" applyAlignment="1">
      <alignment horizontal="justify" vertical="center" wrapText="1"/>
    </xf>
    <xf numFmtId="0" fontId="2" fillId="0" borderId="26" xfId="0" applyFont="1" applyBorder="1" applyAlignment="1">
      <alignment vertical="center" wrapText="1"/>
    </xf>
    <xf numFmtId="1" fontId="2" fillId="0" borderId="10" xfId="0" applyNumberFormat="1" applyFont="1" applyBorder="1" applyAlignment="1">
      <alignment horizontal="center" vertical="center"/>
    </xf>
    <xf numFmtId="1" fontId="2" fillId="0" borderId="8" xfId="0" applyNumberFormat="1" applyFont="1" applyBorder="1" applyAlignment="1">
      <alignment horizontal="center" vertical="center"/>
    </xf>
    <xf numFmtId="2" fontId="2" fillId="3" borderId="26" xfId="1" applyNumberFormat="1" applyFont="1" applyFill="1" applyBorder="1" applyAlignment="1">
      <alignment horizontal="center" vertical="center"/>
    </xf>
    <xf numFmtId="1" fontId="2" fillId="0" borderId="27" xfId="0" applyNumberFormat="1" applyFont="1" applyBorder="1" applyAlignment="1">
      <alignment horizontal="center" vertical="center"/>
    </xf>
    <xf numFmtId="2" fontId="2" fillId="3" borderId="28" xfId="1" applyNumberFormat="1" applyFont="1" applyFill="1" applyBorder="1" applyAlignment="1">
      <alignment horizontal="center" vertical="center"/>
    </xf>
    <xf numFmtId="1" fontId="2" fillId="0" borderId="25" xfId="0" applyNumberFormat="1" applyFont="1" applyBorder="1" applyAlignment="1">
      <alignment horizontal="center" vertical="center"/>
    </xf>
    <xf numFmtId="0" fontId="5" fillId="0" borderId="29" xfId="0" applyFont="1" applyBorder="1" applyAlignment="1">
      <alignment horizontal="justify" vertical="center" wrapText="1"/>
    </xf>
    <xf numFmtId="0" fontId="2" fillId="0" borderId="30" xfId="0" applyFont="1" applyBorder="1" applyAlignment="1">
      <alignment vertical="center" wrapText="1"/>
    </xf>
    <xf numFmtId="1" fontId="2" fillId="0" borderId="17" xfId="0" applyNumberFormat="1" applyFont="1" applyBorder="1" applyAlignment="1">
      <alignment horizontal="center" vertical="center"/>
    </xf>
    <xf numFmtId="1" fontId="2" fillId="0" borderId="15" xfId="0" applyNumberFormat="1" applyFont="1" applyBorder="1" applyAlignment="1">
      <alignment horizontal="center" vertical="center"/>
    </xf>
    <xf numFmtId="2" fontId="2" fillId="3" borderId="30" xfId="1" applyNumberFormat="1" applyFont="1" applyFill="1" applyBorder="1" applyAlignment="1">
      <alignment horizontal="center" vertical="center"/>
    </xf>
    <xf numFmtId="2" fontId="2" fillId="3" borderId="18" xfId="1" applyNumberFormat="1" applyFont="1" applyFill="1" applyBorder="1" applyAlignment="1">
      <alignment horizontal="center" vertical="center"/>
    </xf>
    <xf numFmtId="1" fontId="2" fillId="0" borderId="29" xfId="0" applyNumberFormat="1" applyFont="1" applyBorder="1" applyAlignment="1">
      <alignment horizontal="center" vertical="center"/>
    </xf>
    <xf numFmtId="0" fontId="2" fillId="0" borderId="21" xfId="0" applyFont="1" applyBorder="1" applyAlignment="1">
      <alignment vertical="center" wrapText="1"/>
    </xf>
    <xf numFmtId="0" fontId="2" fillId="0" borderId="24" xfId="0" applyFont="1" applyBorder="1" applyAlignment="1">
      <alignment vertical="center"/>
    </xf>
    <xf numFmtId="1" fontId="2" fillId="0" borderId="21" xfId="0" applyNumberFormat="1" applyFont="1" applyBorder="1" applyAlignment="1">
      <alignment horizontal="center" vertical="center"/>
    </xf>
    <xf numFmtId="1" fontId="2" fillId="0" borderId="31" xfId="0" applyNumberFormat="1" applyFont="1" applyBorder="1" applyAlignment="1">
      <alignment horizontal="center" vertical="center"/>
    </xf>
    <xf numFmtId="0" fontId="2" fillId="2" borderId="1" xfId="0" applyFont="1" applyFill="1" applyBorder="1" applyAlignment="1">
      <alignment horizontal="right" vertical="center" wrapText="1"/>
    </xf>
    <xf numFmtId="165" fontId="3" fillId="4" borderId="32" xfId="1" applyNumberFormat="1" applyFont="1" applyFill="1" applyBorder="1" applyAlignment="1">
      <alignment vertical="center" wrapText="1"/>
    </xf>
    <xf numFmtId="165" fontId="3" fillId="0" borderId="1" xfId="1" applyNumberFormat="1" applyFont="1" applyBorder="1" applyAlignment="1">
      <alignment vertical="center"/>
    </xf>
    <xf numFmtId="165" fontId="3" fillId="0" borderId="2" xfId="1" applyNumberFormat="1" applyFont="1" applyBorder="1" applyAlignment="1">
      <alignment vertical="center"/>
    </xf>
    <xf numFmtId="165" fontId="3" fillId="0" borderId="3" xfId="1" applyNumberFormat="1" applyFont="1" applyBorder="1" applyAlignment="1">
      <alignment vertical="center"/>
    </xf>
    <xf numFmtId="0" fontId="2" fillId="2" borderId="21" xfId="0" applyFont="1" applyFill="1" applyBorder="1" applyAlignment="1">
      <alignment vertical="center" wrapText="1"/>
    </xf>
    <xf numFmtId="0" fontId="2" fillId="2" borderId="24" xfId="0" applyFont="1" applyFill="1" applyBorder="1" applyAlignment="1">
      <alignment vertical="center" wrapText="1"/>
    </xf>
    <xf numFmtId="1" fontId="2" fillId="0" borderId="33" xfId="0" applyNumberFormat="1" applyFont="1" applyBorder="1" applyAlignment="1">
      <alignment horizontal="center" vertical="center"/>
    </xf>
    <xf numFmtId="2" fontId="2" fillId="3" borderId="34" xfId="1" applyNumberFormat="1" applyFont="1" applyFill="1" applyBorder="1" applyAlignment="1">
      <alignment horizontal="center" vertical="center"/>
    </xf>
    <xf numFmtId="1" fontId="2" fillId="0" borderId="35" xfId="0" applyNumberFormat="1" applyFont="1" applyBorder="1" applyAlignment="1">
      <alignment horizontal="center" vertical="center"/>
    </xf>
    <xf numFmtId="0" fontId="7" fillId="0" borderId="0" xfId="0" applyFont="1"/>
    <xf numFmtId="0" fontId="6" fillId="5" borderId="0" xfId="0" applyFont="1" applyFill="1"/>
    <xf numFmtId="0" fontId="10" fillId="0" borderId="0" xfId="0" applyFont="1"/>
    <xf numFmtId="0" fontId="2" fillId="5" borderId="0" xfId="0" applyFont="1" applyFill="1"/>
    <xf numFmtId="0" fontId="11" fillId="0" borderId="0" xfId="0" applyFont="1"/>
    <xf numFmtId="0" fontId="3" fillId="0" borderId="0" xfId="0" applyFont="1"/>
    <xf numFmtId="0" fontId="13" fillId="0" borderId="0" xfId="0" applyFont="1"/>
    <xf numFmtId="0" fontId="5" fillId="2" borderId="1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9C7C4-6CD3-410F-BBCB-C5411480E0EB}">
  <sheetPr codeName="Sheet13"/>
  <dimension ref="A2:AM47"/>
  <sheetViews>
    <sheetView tabSelected="1" topLeftCell="A13" workbookViewId="0">
      <selection activeCell="I48" sqref="I48"/>
    </sheetView>
  </sheetViews>
  <sheetFormatPr defaultRowHeight="12.75" x14ac:dyDescent="0.2"/>
  <cols>
    <col min="1" max="1" width="8.1640625" style="1" bestFit="1" customWidth="1"/>
    <col min="2" max="2" width="30.83203125" style="1" bestFit="1" customWidth="1"/>
    <col min="3" max="3" width="13.33203125" style="1" bestFit="1" customWidth="1"/>
    <col min="4" max="4" width="9.33203125" style="1" bestFit="1" customWidth="1"/>
    <col min="5" max="5" width="4.1640625" style="1" customWidth="1"/>
    <col min="6" max="6" width="6.33203125" style="1" customWidth="1"/>
    <col min="7" max="7" width="9.33203125" style="1" bestFit="1" customWidth="1"/>
    <col min="8" max="8" width="4.33203125" style="1" customWidth="1"/>
    <col min="9" max="9" width="5.33203125" style="1" bestFit="1" customWidth="1"/>
    <col min="10" max="10" width="9.6640625" style="1" customWidth="1"/>
    <col min="11" max="11" width="4.6640625" style="1" customWidth="1"/>
    <col min="12" max="12" width="5.33203125" style="1" bestFit="1" customWidth="1"/>
    <col min="13" max="13" width="7.5" style="1" bestFit="1" customWidth="1"/>
    <col min="14" max="14" width="4.1640625" style="1" customWidth="1"/>
    <col min="15" max="15" width="5.33203125" style="1" customWidth="1"/>
    <col min="16" max="16" width="9.33203125" style="1" bestFit="1" customWidth="1"/>
    <col min="17" max="17" width="4.1640625" style="1" bestFit="1" customWidth="1"/>
    <col min="18" max="18" width="5.33203125" style="1" bestFit="1" customWidth="1"/>
    <col min="19" max="19" width="9.83203125" style="1" customWidth="1"/>
    <col min="20" max="20" width="5.5" style="1" customWidth="1"/>
    <col min="21" max="21" width="5.33203125" style="1" bestFit="1" customWidth="1"/>
    <col min="22" max="22" width="9.33203125" style="1" bestFit="1" customWidth="1"/>
    <col min="23" max="24" width="5.33203125" style="1" customWidth="1"/>
    <col min="25" max="25" width="9.33203125" style="1" bestFit="1" customWidth="1"/>
    <col min="26" max="26" width="5.83203125" style="1" customWidth="1"/>
    <col min="27" max="27" width="5.33203125" style="1" customWidth="1"/>
    <col min="28" max="28" width="9.33203125" style="1" bestFit="1" customWidth="1"/>
    <col min="29" max="29" width="5.1640625" style="1" customWidth="1"/>
    <col min="30" max="30" width="5.33203125" style="1" customWidth="1"/>
    <col min="31" max="31" width="7.5" style="1" bestFit="1" customWidth="1"/>
    <col min="32" max="32" width="4.1640625" style="1" customWidth="1"/>
    <col min="33" max="33" width="5.33203125" style="1" bestFit="1" customWidth="1"/>
    <col min="34" max="34" width="9.33203125" style="1" bestFit="1" customWidth="1"/>
    <col min="35" max="35" width="5.1640625" style="1" customWidth="1"/>
    <col min="36" max="36" width="5.33203125" style="1" bestFit="1" customWidth="1"/>
    <col min="37" max="37" width="9.33203125" style="1" bestFit="1" customWidth="1"/>
    <col min="38" max="38" width="5.1640625" style="1" bestFit="1" customWidth="1"/>
    <col min="39" max="39" width="5.33203125" style="1" bestFit="1" customWidth="1"/>
    <col min="40" max="16384" width="9.33203125" style="1"/>
  </cols>
  <sheetData>
    <row r="2" spans="1:39" ht="13.5" thickBot="1" x14ac:dyDescent="0.25">
      <c r="N2" s="1" t="s">
        <v>0</v>
      </c>
    </row>
    <row r="3" spans="1:39" ht="13.5" thickBot="1" x14ac:dyDescent="0.25">
      <c r="B3" s="2"/>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4"/>
    </row>
    <row r="4" spans="1:39" ht="29.25" customHeight="1" thickBot="1" x14ac:dyDescent="0.25">
      <c r="B4" s="5" t="s">
        <v>1</v>
      </c>
      <c r="C4" s="6" t="s">
        <v>2</v>
      </c>
      <c r="D4" s="64" t="s">
        <v>3</v>
      </c>
      <c r="E4" s="65"/>
      <c r="F4" s="66"/>
      <c r="G4" s="64" t="s">
        <v>4</v>
      </c>
      <c r="H4" s="65"/>
      <c r="I4" s="65"/>
      <c r="J4" s="65"/>
      <c r="K4" s="65"/>
      <c r="L4" s="65"/>
      <c r="M4" s="65"/>
      <c r="N4" s="65"/>
      <c r="O4" s="66"/>
      <c r="P4" s="64" t="s">
        <v>5</v>
      </c>
      <c r="Q4" s="65"/>
      <c r="R4" s="65"/>
      <c r="S4" s="65"/>
      <c r="T4" s="65"/>
      <c r="U4" s="65"/>
      <c r="V4" s="65"/>
      <c r="W4" s="65"/>
      <c r="X4" s="66"/>
      <c r="Y4" s="64" t="s">
        <v>6</v>
      </c>
      <c r="Z4" s="65"/>
      <c r="AA4" s="65"/>
      <c r="AB4" s="65"/>
      <c r="AC4" s="65"/>
      <c r="AD4" s="65"/>
      <c r="AE4" s="65"/>
      <c r="AF4" s="65"/>
      <c r="AG4" s="66"/>
      <c r="AH4" s="64" t="s">
        <v>7</v>
      </c>
      <c r="AI4" s="65"/>
      <c r="AJ4" s="65"/>
      <c r="AK4" s="65"/>
      <c r="AL4" s="65"/>
      <c r="AM4" s="66"/>
    </row>
    <row r="5" spans="1:39" ht="25.5" customHeight="1" x14ac:dyDescent="0.2">
      <c r="B5" s="7"/>
      <c r="C5" s="8"/>
      <c r="D5" s="63" t="s">
        <v>3</v>
      </c>
      <c r="E5" s="60"/>
      <c r="F5" s="61"/>
      <c r="G5" s="63" t="s">
        <v>8</v>
      </c>
      <c r="H5" s="60"/>
      <c r="I5" s="62"/>
      <c r="J5" s="59" t="s">
        <v>9</v>
      </c>
      <c r="K5" s="60"/>
      <c r="L5" s="62"/>
      <c r="M5" s="59" t="s">
        <v>10</v>
      </c>
      <c r="N5" s="60"/>
      <c r="O5" s="61"/>
      <c r="P5" s="63" t="s">
        <v>11</v>
      </c>
      <c r="Q5" s="60"/>
      <c r="R5" s="62"/>
      <c r="S5" s="59" t="s">
        <v>12</v>
      </c>
      <c r="T5" s="60"/>
      <c r="U5" s="62"/>
      <c r="V5" s="59" t="s">
        <v>13</v>
      </c>
      <c r="W5" s="60"/>
      <c r="X5" s="61"/>
      <c r="Y5" s="63" t="s">
        <v>14</v>
      </c>
      <c r="Z5" s="60"/>
      <c r="AA5" s="62"/>
      <c r="AB5" s="59" t="s">
        <v>15</v>
      </c>
      <c r="AC5" s="60"/>
      <c r="AD5" s="62"/>
      <c r="AE5" s="59" t="s">
        <v>16</v>
      </c>
      <c r="AF5" s="60"/>
      <c r="AG5" s="61"/>
      <c r="AH5" s="63" t="s">
        <v>17</v>
      </c>
      <c r="AI5" s="60"/>
      <c r="AJ5" s="62"/>
      <c r="AK5" s="59" t="s">
        <v>18</v>
      </c>
      <c r="AL5" s="60"/>
      <c r="AM5" s="61"/>
    </row>
    <row r="6" spans="1:39" ht="51.75" customHeight="1" thickBot="1" x14ac:dyDescent="0.25">
      <c r="B6" s="9"/>
      <c r="C6" s="10"/>
      <c r="D6" s="57" t="s">
        <v>3</v>
      </c>
      <c r="E6" s="55"/>
      <c r="F6" s="56"/>
      <c r="G6" s="57" t="s">
        <v>36</v>
      </c>
      <c r="H6" s="55"/>
      <c r="I6" s="58"/>
      <c r="J6" s="54" t="s">
        <v>37</v>
      </c>
      <c r="K6" s="55"/>
      <c r="L6" s="58"/>
      <c r="M6" s="54" t="s">
        <v>38</v>
      </c>
      <c r="N6" s="55"/>
      <c r="O6" s="56"/>
      <c r="P6" s="57" t="s">
        <v>39</v>
      </c>
      <c r="Q6" s="55"/>
      <c r="R6" s="58"/>
      <c r="S6" s="54" t="s">
        <v>40</v>
      </c>
      <c r="T6" s="55"/>
      <c r="U6" s="58"/>
      <c r="V6" s="54" t="s">
        <v>41</v>
      </c>
      <c r="W6" s="55"/>
      <c r="X6" s="56"/>
      <c r="Y6" s="57" t="s">
        <v>42</v>
      </c>
      <c r="Z6" s="55"/>
      <c r="AA6" s="58"/>
      <c r="AB6" s="54" t="s">
        <v>43</v>
      </c>
      <c r="AC6" s="55"/>
      <c r="AD6" s="58"/>
      <c r="AE6" s="54" t="s">
        <v>44</v>
      </c>
      <c r="AF6" s="55"/>
      <c r="AG6" s="56"/>
      <c r="AH6" s="57" t="s">
        <v>45</v>
      </c>
      <c r="AI6" s="55"/>
      <c r="AJ6" s="58"/>
      <c r="AK6" s="54" t="s">
        <v>46</v>
      </c>
      <c r="AL6" s="55"/>
      <c r="AM6" s="56"/>
    </row>
    <row r="7" spans="1:39" ht="13.5" thickBot="1" x14ac:dyDescent="0.25">
      <c r="B7" s="11"/>
      <c r="C7" s="12"/>
      <c r="D7" s="13" t="s">
        <v>19</v>
      </c>
      <c r="E7" s="14" t="s">
        <v>20</v>
      </c>
      <c r="F7" s="15" t="s">
        <v>21</v>
      </c>
      <c r="G7" s="13" t="s">
        <v>19</v>
      </c>
      <c r="H7" s="14" t="s">
        <v>20</v>
      </c>
      <c r="I7" s="15" t="s">
        <v>21</v>
      </c>
      <c r="J7" s="13" t="s">
        <v>19</v>
      </c>
      <c r="K7" s="14" t="s">
        <v>20</v>
      </c>
      <c r="L7" s="15" t="s">
        <v>21</v>
      </c>
      <c r="M7" s="13" t="s">
        <v>19</v>
      </c>
      <c r="N7" s="14" t="s">
        <v>20</v>
      </c>
      <c r="O7" s="15" t="s">
        <v>21</v>
      </c>
      <c r="P7" s="13" t="s">
        <v>19</v>
      </c>
      <c r="Q7" s="14" t="s">
        <v>20</v>
      </c>
      <c r="R7" s="15" t="s">
        <v>21</v>
      </c>
      <c r="S7" s="13" t="s">
        <v>19</v>
      </c>
      <c r="T7" s="14" t="s">
        <v>20</v>
      </c>
      <c r="U7" s="15" t="s">
        <v>21</v>
      </c>
      <c r="V7" s="13" t="s">
        <v>19</v>
      </c>
      <c r="W7" s="14" t="s">
        <v>20</v>
      </c>
      <c r="X7" s="15" t="s">
        <v>21</v>
      </c>
      <c r="Y7" s="13" t="s">
        <v>19</v>
      </c>
      <c r="Z7" s="14" t="s">
        <v>20</v>
      </c>
      <c r="AA7" s="15" t="s">
        <v>21</v>
      </c>
      <c r="AB7" s="13" t="s">
        <v>19</v>
      </c>
      <c r="AC7" s="14" t="s">
        <v>20</v>
      </c>
      <c r="AD7" s="15" t="s">
        <v>21</v>
      </c>
      <c r="AE7" s="13" t="s">
        <v>19</v>
      </c>
      <c r="AF7" s="14" t="s">
        <v>20</v>
      </c>
      <c r="AG7" s="15" t="s">
        <v>21</v>
      </c>
      <c r="AH7" s="13" t="s">
        <v>19</v>
      </c>
      <c r="AI7" s="14" t="s">
        <v>20</v>
      </c>
      <c r="AJ7" s="15" t="s">
        <v>21</v>
      </c>
      <c r="AK7" s="13" t="s">
        <v>19</v>
      </c>
      <c r="AL7" s="14" t="s">
        <v>20</v>
      </c>
      <c r="AM7" s="16" t="s">
        <v>21</v>
      </c>
    </row>
    <row r="8" spans="1:39" ht="38.25" x14ac:dyDescent="0.2">
      <c r="A8" s="17" t="s">
        <v>22</v>
      </c>
      <c r="B8" s="18" t="s">
        <v>23</v>
      </c>
      <c r="C8" s="19" t="s">
        <v>24</v>
      </c>
      <c r="D8" s="20">
        <v>4</v>
      </c>
      <c r="E8" s="21">
        <v>70</v>
      </c>
      <c r="F8" s="22"/>
      <c r="G8" s="20">
        <v>4</v>
      </c>
      <c r="H8" s="23">
        <v>310</v>
      </c>
      <c r="I8" s="24"/>
      <c r="J8" s="25">
        <v>2</v>
      </c>
      <c r="K8" s="21">
        <v>120</v>
      </c>
      <c r="L8" s="22"/>
      <c r="M8" s="25">
        <v>3</v>
      </c>
      <c r="N8" s="23">
        <v>110</v>
      </c>
      <c r="O8" s="24"/>
      <c r="P8" s="25">
        <v>3</v>
      </c>
      <c r="Q8" s="21">
        <v>510</v>
      </c>
      <c r="R8" s="22"/>
      <c r="S8" s="25">
        <v>6</v>
      </c>
      <c r="T8" s="23">
        <v>830</v>
      </c>
      <c r="U8" s="24"/>
      <c r="V8" s="25">
        <v>9</v>
      </c>
      <c r="W8" s="21">
        <v>1290</v>
      </c>
      <c r="X8" s="22"/>
      <c r="Y8" s="25">
        <v>3</v>
      </c>
      <c r="Z8" s="21">
        <v>540</v>
      </c>
      <c r="AA8" s="22"/>
      <c r="AB8" s="25">
        <v>8</v>
      </c>
      <c r="AC8" s="21">
        <v>1020</v>
      </c>
      <c r="AD8" s="22"/>
      <c r="AE8" s="25">
        <v>1</v>
      </c>
      <c r="AF8" s="21">
        <v>220</v>
      </c>
      <c r="AG8" s="22"/>
      <c r="AH8" s="25">
        <v>3</v>
      </c>
      <c r="AI8" s="21">
        <v>590</v>
      </c>
      <c r="AJ8" s="22"/>
      <c r="AK8" s="25">
        <v>8</v>
      </c>
      <c r="AL8" s="21">
        <v>1950</v>
      </c>
      <c r="AM8" s="22"/>
    </row>
    <row r="9" spans="1:39" ht="38.25" x14ac:dyDescent="0.2">
      <c r="A9" s="17" t="s">
        <v>25</v>
      </c>
      <c r="B9" s="26" t="s">
        <v>26</v>
      </c>
      <c r="C9" s="27" t="s">
        <v>24</v>
      </c>
      <c r="D9" s="28">
        <v>5</v>
      </c>
      <c r="E9" s="29">
        <v>70</v>
      </c>
      <c r="F9" s="30"/>
      <c r="G9" s="28">
        <v>2</v>
      </c>
      <c r="H9" s="29">
        <v>160</v>
      </c>
      <c r="I9" s="31"/>
      <c r="J9" s="32">
        <v>4</v>
      </c>
      <c r="K9" s="29">
        <v>240</v>
      </c>
      <c r="L9" s="30"/>
      <c r="M9" s="32">
        <v>3</v>
      </c>
      <c r="N9" s="29">
        <v>100</v>
      </c>
      <c r="O9" s="31"/>
      <c r="P9" s="32">
        <v>1</v>
      </c>
      <c r="Q9" s="29">
        <v>110</v>
      </c>
      <c r="R9" s="30"/>
      <c r="S9" s="32">
        <v>2</v>
      </c>
      <c r="T9" s="29">
        <v>150</v>
      </c>
      <c r="U9" s="31"/>
      <c r="V9" s="32">
        <v>5</v>
      </c>
      <c r="W9" s="29">
        <v>690</v>
      </c>
      <c r="X9" s="30"/>
      <c r="Y9" s="32">
        <v>3</v>
      </c>
      <c r="Z9" s="29">
        <v>670</v>
      </c>
      <c r="AA9" s="30"/>
      <c r="AB9" s="32">
        <v>2</v>
      </c>
      <c r="AC9" s="29">
        <v>210</v>
      </c>
      <c r="AD9" s="30"/>
      <c r="AE9" s="32">
        <v>1</v>
      </c>
      <c r="AF9" s="29">
        <v>110</v>
      </c>
      <c r="AG9" s="30"/>
      <c r="AH9" s="32">
        <v>3</v>
      </c>
      <c r="AI9" s="29">
        <v>550</v>
      </c>
      <c r="AJ9" s="30"/>
      <c r="AK9" s="32">
        <v>3</v>
      </c>
      <c r="AL9" s="29">
        <v>550</v>
      </c>
      <c r="AM9" s="30"/>
    </row>
    <row r="10" spans="1:39" ht="26.25" thickBot="1" x14ac:dyDescent="0.25">
      <c r="A10" s="1" t="s">
        <v>27</v>
      </c>
      <c r="B10" s="33" t="s">
        <v>28</v>
      </c>
      <c r="C10" s="34" t="s">
        <v>29</v>
      </c>
      <c r="D10" s="28">
        <v>5</v>
      </c>
      <c r="E10" s="29"/>
      <c r="F10" s="30"/>
      <c r="G10" s="28">
        <v>3</v>
      </c>
      <c r="H10" s="29"/>
      <c r="I10" s="31"/>
      <c r="J10" s="35">
        <v>5</v>
      </c>
      <c r="K10" s="36"/>
      <c r="L10" s="30"/>
      <c r="M10" s="35">
        <v>6</v>
      </c>
      <c r="N10" s="36"/>
      <c r="O10" s="31"/>
      <c r="P10" s="35">
        <v>6</v>
      </c>
      <c r="Q10" s="36"/>
      <c r="R10" s="30"/>
      <c r="S10" s="35">
        <v>4</v>
      </c>
      <c r="T10" s="36"/>
      <c r="U10" s="31"/>
      <c r="V10" s="35">
        <v>17</v>
      </c>
      <c r="W10" s="36"/>
      <c r="X10" s="30"/>
      <c r="Y10" s="35">
        <v>12</v>
      </c>
      <c r="Z10" s="36"/>
      <c r="AA10" s="30"/>
      <c r="AB10" s="35">
        <v>10</v>
      </c>
      <c r="AC10" s="36"/>
      <c r="AD10" s="30"/>
      <c r="AE10" s="35">
        <v>3</v>
      </c>
      <c r="AF10" s="36"/>
      <c r="AG10" s="30"/>
      <c r="AH10" s="35">
        <v>5</v>
      </c>
      <c r="AI10" s="36"/>
      <c r="AJ10" s="30"/>
      <c r="AK10" s="35">
        <v>16</v>
      </c>
      <c r="AL10" s="36"/>
      <c r="AM10" s="30"/>
    </row>
    <row r="11" spans="1:39" ht="13.5" thickBot="1" x14ac:dyDescent="0.25">
      <c r="B11" s="37" t="s">
        <v>30</v>
      </c>
      <c r="C11" s="38">
        <f>SUM(D11:AM11)</f>
        <v>0</v>
      </c>
      <c r="D11" s="39">
        <f>IFERROR(SUMPRODUCT(E8:E9,F8:F9)+SUMPRODUCT(D10,F10:F10),0)</f>
        <v>0</v>
      </c>
      <c r="E11" s="40"/>
      <c r="F11" s="41"/>
      <c r="G11" s="39">
        <f>IFERROR(SUMPRODUCT(H8:H9,I8:I9)+SUMPRODUCT(G10,I10:I10),0)</f>
        <v>0</v>
      </c>
      <c r="H11" s="40"/>
      <c r="I11" s="41"/>
      <c r="J11" s="39">
        <f>IFERROR(SUMPRODUCT(K8:K9,L8:L9)+SUMPRODUCT(J10,L10:L10),0)</f>
        <v>0</v>
      </c>
      <c r="K11" s="40"/>
      <c r="L11" s="41"/>
      <c r="M11" s="39">
        <f>IFERROR(SUMPRODUCT(N8:N9,O8:O9)+SUMPRODUCT(M10,O10:O10),0)</f>
        <v>0</v>
      </c>
      <c r="N11" s="40"/>
      <c r="O11" s="41"/>
      <c r="P11" s="39">
        <f>IFERROR(SUMPRODUCT(Q8:Q9,R8:R9)+SUMPRODUCT(P10,R10:R10),0)</f>
        <v>0</v>
      </c>
      <c r="Q11" s="40"/>
      <c r="R11" s="41"/>
      <c r="S11" s="39">
        <f>IFERROR(SUMPRODUCT(T8:T9,U8:U9)+SUMPRODUCT(S10,U10:U10),0)</f>
        <v>0</v>
      </c>
      <c r="T11" s="40"/>
      <c r="U11" s="41"/>
      <c r="V11" s="39">
        <f>IFERROR(SUMPRODUCT(W8:W9,X8:X9)+SUMPRODUCT(V10,X10:X10),0)</f>
        <v>0</v>
      </c>
      <c r="W11" s="40"/>
      <c r="X11" s="41"/>
      <c r="Y11" s="39">
        <f>IFERROR(SUMPRODUCT(Z8:Z9,AA8:AA9)+SUMPRODUCT(Y10,AA10:AA10),0)</f>
        <v>0</v>
      </c>
      <c r="Z11" s="40"/>
      <c r="AA11" s="41"/>
      <c r="AB11" s="39">
        <f>IFERROR(SUMPRODUCT(AC8:AC9,AD8:AD9)+SUMPRODUCT(AB10,AD10:AD10),0)</f>
        <v>0</v>
      </c>
      <c r="AC11" s="40"/>
      <c r="AD11" s="41"/>
      <c r="AE11" s="39">
        <f>IFERROR(SUMPRODUCT(AF8:AF9,AG8:AG9)+SUMPRODUCT(AE10,AG10:AG10),0)</f>
        <v>0</v>
      </c>
      <c r="AF11" s="40"/>
      <c r="AG11" s="41"/>
      <c r="AH11" s="39">
        <f>IFERROR(SUMPRODUCT(AI8:AI9,AJ8:AJ9)+SUMPRODUCT(AH10,AJ10:AJ10),0)</f>
        <v>0</v>
      </c>
      <c r="AI11" s="40"/>
      <c r="AJ11" s="41"/>
      <c r="AK11" s="39">
        <f>IFERROR(SUMPRODUCT(AL8:AL9,AM8:AM9)+SUMPRODUCT(AK10,AM10:AM10),0)</f>
        <v>0</v>
      </c>
      <c r="AL11" s="40"/>
      <c r="AM11" s="41"/>
    </row>
    <row r="12" spans="1:39" ht="39" thickBot="1" x14ac:dyDescent="0.25">
      <c r="A12" s="1" t="s">
        <v>31</v>
      </c>
      <c r="B12" s="42" t="s">
        <v>32</v>
      </c>
      <c r="C12" s="43" t="s">
        <v>33</v>
      </c>
      <c r="D12" s="44">
        <v>1</v>
      </c>
      <c r="E12" s="36">
        <v>20</v>
      </c>
      <c r="F12" s="30"/>
      <c r="G12" s="28">
        <v>1</v>
      </c>
      <c r="H12" s="29">
        <v>20</v>
      </c>
      <c r="I12" s="31"/>
      <c r="J12" s="32">
        <v>1</v>
      </c>
      <c r="K12" s="29">
        <v>70</v>
      </c>
      <c r="L12" s="30"/>
      <c r="M12" s="28">
        <v>1</v>
      </c>
      <c r="N12" s="29">
        <v>20</v>
      </c>
      <c r="O12" s="31"/>
      <c r="P12" s="32">
        <v>1</v>
      </c>
      <c r="Q12" s="29">
        <v>110</v>
      </c>
      <c r="R12" s="30"/>
      <c r="S12" s="44">
        <v>1</v>
      </c>
      <c r="T12" s="36">
        <v>70</v>
      </c>
      <c r="U12" s="45"/>
      <c r="V12" s="46">
        <v>7</v>
      </c>
      <c r="W12" s="36">
        <v>920</v>
      </c>
      <c r="X12" s="45"/>
      <c r="Y12" s="46">
        <v>6</v>
      </c>
      <c r="Z12" s="36">
        <v>1090</v>
      </c>
      <c r="AA12" s="45"/>
      <c r="AB12" s="46">
        <v>3</v>
      </c>
      <c r="AC12" s="36">
        <v>340</v>
      </c>
      <c r="AD12" s="45"/>
      <c r="AE12" s="46">
        <v>2</v>
      </c>
      <c r="AF12" s="36">
        <v>350</v>
      </c>
      <c r="AG12" s="45"/>
      <c r="AH12" s="46">
        <v>3</v>
      </c>
      <c r="AI12" s="36">
        <v>640</v>
      </c>
      <c r="AJ12" s="45"/>
      <c r="AK12" s="46">
        <v>5</v>
      </c>
      <c r="AL12" s="36">
        <v>1030</v>
      </c>
      <c r="AM12" s="45"/>
    </row>
    <row r="13" spans="1:39" ht="12.75" customHeight="1" thickBot="1" x14ac:dyDescent="0.25">
      <c r="B13" s="37" t="s">
        <v>34</v>
      </c>
      <c r="C13" s="38">
        <f>SUM(D13:AM13)</f>
        <v>0</v>
      </c>
      <c r="D13" s="39">
        <f>IFERROR(SUMPRODUCT(E12,F12),0)</f>
        <v>0</v>
      </c>
      <c r="E13" s="40"/>
      <c r="F13" s="41"/>
      <c r="G13" s="39">
        <f>IFERROR(SUMPRODUCT(H12,I12),0)</f>
        <v>0</v>
      </c>
      <c r="H13" s="40"/>
      <c r="I13" s="41"/>
      <c r="J13" s="39">
        <f>IFERROR(SUMPRODUCT(K12,L12),0)</f>
        <v>0</v>
      </c>
      <c r="K13" s="40"/>
      <c r="L13" s="41"/>
      <c r="M13" s="39">
        <f>IFERROR(SUMPRODUCT(N12,O12),0)</f>
        <v>0</v>
      </c>
      <c r="N13" s="40"/>
      <c r="O13" s="41"/>
      <c r="P13" s="39">
        <f>IFERROR(SUMPRODUCT(Q12,R12),0)</f>
        <v>0</v>
      </c>
      <c r="Q13" s="40"/>
      <c r="R13" s="41"/>
      <c r="S13" s="39">
        <f>IFERROR(SUMPRODUCT(T12,U12),0)</f>
        <v>0</v>
      </c>
      <c r="T13" s="40"/>
      <c r="U13" s="41"/>
      <c r="V13" s="39">
        <f>IFERROR(SUMPRODUCT(W12,X12),0)</f>
        <v>0</v>
      </c>
      <c r="W13" s="40"/>
      <c r="X13" s="41"/>
      <c r="Y13" s="39">
        <f>IFERROR(SUMPRODUCT(Z12,AA12),0)</f>
        <v>0</v>
      </c>
      <c r="Z13" s="40"/>
      <c r="AA13" s="41"/>
      <c r="AB13" s="39">
        <f>IFERROR(SUMPRODUCT(AC12,AD12),0)</f>
        <v>0</v>
      </c>
      <c r="AC13" s="40"/>
      <c r="AD13" s="41"/>
      <c r="AE13" s="39">
        <f>IFERROR(SUMPRODUCT(AF12,AG12),0)</f>
        <v>0</v>
      </c>
      <c r="AF13" s="40"/>
      <c r="AG13" s="41"/>
      <c r="AH13" s="39">
        <f>IFERROR(SUMPRODUCT(AI12,AJ12),0)</f>
        <v>0</v>
      </c>
      <c r="AI13" s="40"/>
      <c r="AJ13" s="41"/>
      <c r="AK13" s="39">
        <f>IFERROR(SUMPRODUCT(AL12,AM12),0)</f>
        <v>0</v>
      </c>
      <c r="AL13" s="40"/>
      <c r="AM13" s="41"/>
    </row>
    <row r="14" spans="1:39" ht="12.75" customHeight="1" thickBot="1" x14ac:dyDescent="0.25">
      <c r="B14" s="37" t="s">
        <v>35</v>
      </c>
      <c r="C14" s="38">
        <f>SUM(D14:AM14)</f>
        <v>0</v>
      </c>
      <c r="D14" s="39">
        <f>D11+D13</f>
        <v>0</v>
      </c>
      <c r="E14" s="40"/>
      <c r="F14" s="41"/>
      <c r="G14" s="39">
        <f>G11+G13</f>
        <v>0</v>
      </c>
      <c r="H14" s="40"/>
      <c r="I14" s="41"/>
      <c r="J14" s="39">
        <f>J11+J13</f>
        <v>0</v>
      </c>
      <c r="K14" s="40"/>
      <c r="L14" s="41"/>
      <c r="M14" s="39">
        <f>M11+M13</f>
        <v>0</v>
      </c>
      <c r="N14" s="40"/>
      <c r="O14" s="41"/>
      <c r="P14" s="39">
        <f>P11+P13</f>
        <v>0</v>
      </c>
      <c r="Q14" s="40"/>
      <c r="R14" s="41"/>
      <c r="S14" s="39">
        <f>S11+S13</f>
        <v>0</v>
      </c>
      <c r="T14" s="40"/>
      <c r="U14" s="41"/>
      <c r="V14" s="39">
        <f>V11+V13</f>
        <v>0</v>
      </c>
      <c r="W14" s="40"/>
      <c r="X14" s="41"/>
      <c r="Y14" s="39">
        <f>Y11+Y13</f>
        <v>0</v>
      </c>
      <c r="Z14" s="40"/>
      <c r="AA14" s="41"/>
      <c r="AB14" s="39">
        <f>AB11+AB13</f>
        <v>0</v>
      </c>
      <c r="AC14" s="40"/>
      <c r="AD14" s="41"/>
      <c r="AE14" s="39">
        <f>AE11+AE13</f>
        <v>0</v>
      </c>
      <c r="AF14" s="40"/>
      <c r="AG14" s="41"/>
      <c r="AH14" s="39">
        <f>AH11+AH13</f>
        <v>0</v>
      </c>
      <c r="AI14" s="40"/>
      <c r="AJ14" s="41"/>
      <c r="AK14" s="39">
        <f>AK11+AK13</f>
        <v>0</v>
      </c>
      <c r="AL14" s="40"/>
      <c r="AM14" s="41"/>
    </row>
    <row r="17" spans="2:2" x14ac:dyDescent="0.2">
      <c r="B17" s="47" t="s">
        <v>47</v>
      </c>
    </row>
    <row r="18" spans="2:2" ht="14.25" x14ac:dyDescent="0.2">
      <c r="B18" s="1" t="s">
        <v>48</v>
      </c>
    </row>
    <row r="19" spans="2:2" ht="14.25" x14ac:dyDescent="0.2">
      <c r="B19" s="1" t="s">
        <v>49</v>
      </c>
    </row>
    <row r="20" spans="2:2" ht="14.25" x14ac:dyDescent="0.2">
      <c r="B20" s="1" t="s">
        <v>50</v>
      </c>
    </row>
    <row r="21" spans="2:2" x14ac:dyDescent="0.2">
      <c r="B21" s="48"/>
    </row>
    <row r="22" spans="2:2" x14ac:dyDescent="0.2">
      <c r="B22" s="1" t="s">
        <v>51</v>
      </c>
    </row>
    <row r="23" spans="2:2" x14ac:dyDescent="0.2">
      <c r="B23" s="47" t="s">
        <v>52</v>
      </c>
    </row>
    <row r="24" spans="2:2" x14ac:dyDescent="0.2">
      <c r="B24" s="1" t="s">
        <v>53</v>
      </c>
    </row>
    <row r="25" spans="2:2" x14ac:dyDescent="0.2">
      <c r="B25" s="1" t="s">
        <v>54</v>
      </c>
    </row>
    <row r="26" spans="2:2" x14ac:dyDescent="0.2">
      <c r="B26" s="51" t="s">
        <v>63</v>
      </c>
    </row>
    <row r="27" spans="2:2" x14ac:dyDescent="0.2">
      <c r="B27" s="1" t="s">
        <v>55</v>
      </c>
    </row>
    <row r="28" spans="2:2" x14ac:dyDescent="0.2">
      <c r="B28" s="49"/>
    </row>
    <row r="29" spans="2:2" x14ac:dyDescent="0.2">
      <c r="B29" s="1" t="s">
        <v>56</v>
      </c>
    </row>
    <row r="30" spans="2:2" x14ac:dyDescent="0.2">
      <c r="B30" s="1" t="s">
        <v>57</v>
      </c>
    </row>
    <row r="31" spans="2:2" x14ac:dyDescent="0.2">
      <c r="B31" s="1" t="s">
        <v>58</v>
      </c>
    </row>
    <row r="33" spans="2:2" x14ac:dyDescent="0.2">
      <c r="B33" s="50" t="s">
        <v>59</v>
      </c>
    </row>
    <row r="34" spans="2:2" x14ac:dyDescent="0.2">
      <c r="B34" s="50" t="s">
        <v>60</v>
      </c>
    </row>
    <row r="36" spans="2:2" x14ac:dyDescent="0.2">
      <c r="B36" s="1" t="s">
        <v>61</v>
      </c>
    </row>
    <row r="37" spans="2:2" x14ac:dyDescent="0.2">
      <c r="B37" s="1" t="s">
        <v>62</v>
      </c>
    </row>
    <row r="40" spans="2:2" x14ac:dyDescent="0.2">
      <c r="B40" s="52" t="s">
        <v>70</v>
      </c>
    </row>
    <row r="42" spans="2:2" ht="12" customHeight="1" x14ac:dyDescent="0.2">
      <c r="B42" s="53" t="s">
        <v>69</v>
      </c>
    </row>
    <row r="43" spans="2:2" x14ac:dyDescent="0.2">
      <c r="B43" s="1" t="s">
        <v>64</v>
      </c>
    </row>
    <row r="44" spans="2:2" x14ac:dyDescent="0.2">
      <c r="B44" s="1" t="s">
        <v>65</v>
      </c>
    </row>
    <row r="45" spans="2:2" x14ac:dyDescent="0.2">
      <c r="B45" s="1" t="s">
        <v>66</v>
      </c>
    </row>
    <row r="46" spans="2:2" x14ac:dyDescent="0.2">
      <c r="B46" s="1" t="s">
        <v>67</v>
      </c>
    </row>
    <row r="47" spans="2:2" x14ac:dyDescent="0.2">
      <c r="B47" s="1" t="s">
        <v>68</v>
      </c>
    </row>
  </sheetData>
  <mergeCells count="29">
    <mergeCell ref="AB5:AD5"/>
    <mergeCell ref="AE5:AG5"/>
    <mergeCell ref="AH5:AJ5"/>
    <mergeCell ref="D4:F4"/>
    <mergeCell ref="G4:O4"/>
    <mergeCell ref="P4:X4"/>
    <mergeCell ref="Y4:AG4"/>
    <mergeCell ref="AH4:AM4"/>
    <mergeCell ref="D5:F5"/>
    <mergeCell ref="G5:I5"/>
    <mergeCell ref="J5:L5"/>
    <mergeCell ref="M5:O5"/>
    <mergeCell ref="P5:R5"/>
    <mergeCell ref="AE6:AG6"/>
    <mergeCell ref="AH6:AJ6"/>
    <mergeCell ref="AK6:AM6"/>
    <mergeCell ref="AK5:AM5"/>
    <mergeCell ref="D6:F6"/>
    <mergeCell ref="G6:I6"/>
    <mergeCell ref="J6:L6"/>
    <mergeCell ref="M6:O6"/>
    <mergeCell ref="P6:R6"/>
    <mergeCell ref="S6:U6"/>
    <mergeCell ref="V6:X6"/>
    <mergeCell ref="Y6:AA6"/>
    <mergeCell ref="AB6:AD6"/>
    <mergeCell ref="S5:U5"/>
    <mergeCell ref="V5:X5"/>
    <mergeCell ref="Y5:AA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new_prices_tender 2024</vt:lpstr>
    </vt:vector>
  </TitlesOfParts>
  <Company>AS Latvenergo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Egils Veiss</dc:creator>
  <cp:lastModifiedBy>Alise Kaluga</cp:lastModifiedBy>
  <dcterms:created xsi:type="dcterms:W3CDTF">2023-04-27T09:13:35Z</dcterms:created>
  <dcterms:modified xsi:type="dcterms:W3CDTF">2023-04-28T10:54:46Z</dcterms:modified>
</cp:coreProperties>
</file>